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D.1.2_SO 06-06-101" sheetId="1" r:id="rId1"/>
  </sheets>
  <definedNames/>
  <calcPr/>
  <webPublishing/>
</workbook>
</file>

<file path=xl/sharedStrings.xml><?xml version="1.0" encoding="utf-8"?>
<sst xmlns="http://schemas.openxmlformats.org/spreadsheetml/2006/main" count="504" uniqueCount="210">
  <si>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</si>
  <si>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</si>
  <si>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</si>
  <si>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</si>
  <si>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</si>
  <si>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</si>
  <si>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</si>
  <si>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</si>
  <si>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</si>
  <si>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D.1.2</t>
  </si>
  <si>
    <t>Silnoproudé rozvody a přeložky</t>
  </si>
  <si>
    <t>O1</t>
  </si>
  <si>
    <t>Rozpočet:</t>
  </si>
  <si>
    <t>0,00</t>
  </si>
  <si>
    <t>15,00</t>
  </si>
  <si>
    <t>21,00</t>
  </si>
  <si>
    <t>3</t>
  </si>
  <si>
    <t>2</t>
  </si>
  <si>
    <t>SO 06-06-101</t>
  </si>
  <si>
    <t>Kabelové rozvody nn – část Trnitá – Zvonařka – Větev 1 (Bulvár)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</si>
  <si>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</si>
  <si>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</si>
  <si>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</si>
  <si>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</si>
  <si>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</si>
  <si>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</si>
  <si>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</si>
  <si>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</si>
  <si>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</si>
  <si>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</si>
  <si>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</si>
  <si>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</si>
  <si>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</si>
  <si>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</si>
  <si>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</si>
  <si>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</si>
  <si>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</si>
  <si>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</si>
  <si>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15</t>
  </si>
  <si>
    <t>Poplatky za likvidaci odpadů</t>
  </si>
  <si>
    <t>P</t>
  </si>
  <si>
    <t>015111</t>
  </si>
  <si>
    <t/>
  </si>
  <si>
    <t>POPLATKY ZA LIKVIDACŮ ODPADŮ NEKONTAMINOVANÝCH - 17 05 04 VYTĚŽENÉ ZEMINY A HORNINY - I. TŘÍDA TĚŽITELNOSTI</t>
  </si>
  <si>
    <t>T</t>
  </si>
  <si>
    <t>PP</t>
  </si>
  <si>
    <t>TS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</si>
  <si>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</si>
  <si>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015130</t>
  </si>
  <si>
    <t>POPLATKY ZA LIKVIDACŮ ODPADŮ NEKONTAMINOVANÝCH - 17 03 02 VYBOURANÝ ASFALTOVÝ BETON BEZ DEHTU</t>
  </si>
  <si>
    <t>015621</t>
  </si>
  <si>
    <t>POPLATKY ZA LIKVIDACŮ ODPADŮ NEBEZPEČNÝCH - KABELY S PLASTOVOU IZOLACÍ</t>
  </si>
  <si>
    <t>70</t>
  </si>
  <si>
    <t>Všeobecné práce pro silnoproud a slaboproud</t>
  </si>
  <si>
    <t>14</t>
  </si>
  <si>
    <t>701001</t>
  </si>
  <si>
    <t>OZNAČOVACÍ ŠTÍTEK KABELOVÉHO VEDENÍ, SPOJKY NEBO KABELOVÉ SKŘÍNĚ (VČETNĚ OBJÍMKY)</t>
  </si>
  <si>
    <t>KUS</t>
  </si>
  <si>
    <t>1. Položka obsahuje: – pomocné mechanismy2. Položka neobsahuje: X3. Způsob měření:Měří se plocha v metrech čtverečných.</t>
  </si>
  <si>
    <t>702112</t>
  </si>
  <si>
    <t>KABELOVÝ ŽLAB ZEMNÍ VČETNĚ KRYTU SVĚTLÉ ŠÍŘKY PŘES 120 DO 250 MM</t>
  </si>
  <si>
    <t>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</si>
  <si>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</si>
  <si>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16</t>
  </si>
  <si>
    <t>702212</t>
  </si>
  <si>
    <t>KABELOVÁ CHRÁNIČKA ZEMNÍ DN PŘES 100 DO 200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</si>
  <si>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</si>
  <si>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17</t>
  </si>
  <si>
    <t>702312</t>
  </si>
  <si>
    <t>ZAKRYTÍ KABELŮ VÝSTRAŽNOU FÓLIÍ ŠÍŘKY PŘES 20 DO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</si>
  <si>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</si>
  <si>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18</t>
  </si>
  <si>
    <t>709210</t>
  </si>
  <si>
    <t>KŘIŽOVATKA KABELOVÝCH VEDENÍ SE STÁVAJÍCÍ INŽENÝRSKOU SÍTÍ (KABELEM, POTRUBÍM APOD.)</t>
  </si>
  <si>
    <t>19</t>
  </si>
  <si>
    <t>709400</t>
  </si>
  <si>
    <t>ZATAŽENÍ LANKA DO CHRÁNIČKY NEBO ŽLABU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</si>
  <si>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</si>
  <si>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740</t>
  </si>
  <si>
    <t>Zemní práce</t>
  </si>
  <si>
    <t>11090</t>
  </si>
  <si>
    <t>VŠEOBECNÉ VYKLIZENÍ OSTATNÍCH PLOCH</t>
  </si>
  <si>
    <t>M2</t>
  </si>
  <si>
    <t>zahrnuje odstranění všech překážek pro uskutečnění stavby</t>
  </si>
  <si>
    <t>11343</t>
  </si>
  <si>
    <t>ODSTRAN KRYTU ZPEVNĚNÝCH PLOCH S ASFALT POJIVEM VČET PODKLADU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</si>
  <si>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</si>
  <si>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</si>
  <si>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11343B</t>
  </si>
  <si>
    <t>ODSTRAN KRYTU ZPEVNĚNÝCH PLOCH S ASFALT POJIVEM VČET PODKLADU - DOPRAVA</t>
  </si>
  <si>
    <t>tkm</t>
  </si>
  <si>
    <t>Položka zahrnuje samostatnou dopravu suti a vybouraných hmot. Množství se určí jako součin hmotnosti [t] a požadované vzdálenosti [km].</t>
  </si>
  <si>
    <t>7</t>
  </si>
  <si>
    <t>13173</t>
  </si>
  <si>
    <t>HLOUBENÍ JAM ZAPAŽ I NEPAŽ TŘ. 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</si>
  <si>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</si>
  <si>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8</t>
  </si>
  <si>
    <t>13273</t>
  </si>
  <si>
    <t>HLOUBENÍ RÝH ŠÍŘ DO 2M PAŽ I NEPAŽ TŘ. I</t>
  </si>
  <si>
    <t>13273B</t>
  </si>
  <si>
    <t>HLOUBENÍ RÝH ŠÍŘ DO 2M PAŽ I NEPAŽ TŘ. I - DOPRAVA</t>
  </si>
  <si>
    <t>M3KM</t>
  </si>
  <si>
    <t>Položka zahrnuje samostatnou dopravu zeminy. Množství se určí jako součin kubatutry [m3] a požadované vzdálenosti [km].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</si>
  <si>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</si>
  <si>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</si>
  <si>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</si>
  <si>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11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</si>
  <si>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</si>
  <si>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</si>
  <si>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</si>
  <si>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12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</si>
  <si>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</si>
  <si>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</si>
  <si>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</si>
  <si>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13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</si>
  <si>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</si>
  <si>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</si>
  <si>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</si>
  <si>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40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</si>
  <si>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</si>
  <si>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</si>
  <si>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</si>
  <si>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741</t>
  </si>
  <si>
    <t>Silnoproud - Elektroinstalační materiál, ocelové konstrukce, uzemnění</t>
  </si>
  <si>
    <t>20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</si>
  <si>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</si>
  <si>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</si>
  <si>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</si>
  <si>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21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</si>
  <si>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</si>
  <si>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</si>
  <si>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</si>
  <si>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22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</si>
  <si>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</si>
  <si>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</si>
  <si>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</si>
  <si>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</si>
  <si>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</si>
  <si>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23</t>
  </si>
  <si>
    <t>742H25</t>
  </si>
  <si>
    <t>KABEL NN ČTYŘ- A PĚTIŽÍLOVÝ AL S PLASTOVOU IZOLACÍ OD 150 DO 240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</si>
  <si>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</si>
  <si>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24</t>
  </si>
  <si>
    <t>742L15</t>
  </si>
  <si>
    <t>UKONČENÍ DVOU AŽ PĚTIŽÍLOVÉHO KABELU V ROZVADĚČI NEBO NA PŘÍSTROJI OD 150 DO 240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</si>
  <si>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</si>
  <si>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25</t>
  </si>
  <si>
    <t>742L25</t>
  </si>
  <si>
    <t>UKONČENÍ DVOU AŽ PĚTIŽÍLOVÉHO KABELU KABELOVOU SPOJKOU OD 150 DO 240 MM2</t>
  </si>
  <si>
    <t>26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</si>
  <si>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</si>
  <si>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</si>
  <si>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</si>
  <si>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27</t>
  </si>
  <si>
    <t>742Z23</t>
  </si>
  <si>
    <t>DEMONTÁŽ KABELOVÉHO VEDENÍ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</si>
  <si>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</si>
  <si>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28</t>
  </si>
  <si>
    <t>742Z92</t>
  </si>
  <si>
    <t>DEMONTÁŽ - ODVOZ (NA LIKVIDACI ODPADŮ NEBO JINÉ URČENÉ MÍSTO)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</si>
  <si>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</si>
  <si>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743</t>
  </si>
  <si>
    <t>Silnoproud - Silnoproudá zařízení</t>
  </si>
  <si>
    <t>29</t>
  </si>
  <si>
    <t>743E11</t>
  </si>
  <si>
    <t>SKŘÍŇ ROZPOJOVACÍ POJISTKOVÁ DO 400 A, DO 240 MM2, DO VÝKLENKU S POJISTKOVÝMI SPODKY S 2-4 SADAMI JISTÍCÍCH PRVKŮ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</si>
  <si>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</si>
  <si>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30</t>
  </si>
  <si>
    <t>743E32</t>
  </si>
  <si>
    <t>SKŘÍŇ ROZPOJOVACÍ POJISTKOVÁ - PŘÍPLATEK ZA LIŠTOVÝ ODPÍNAČ</t>
  </si>
  <si>
    <t>1. Položka obsahuje: – veškeré příslušenství včetně zapojení – technický popis viz. projektová dokumentace2. Položka neobsahuje: X3. Způsob měření:Udává se počet kusů kompletní konstrukce nebo práce.</t>
  </si>
  <si>
    <t>747</t>
  </si>
  <si>
    <t>Silnoproud - Zkoušky, revize a HZS</t>
  </si>
  <si>
    <t>31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</si>
  <si>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</si>
  <si>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</si>
  <si>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</si>
  <si>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32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</si>
  <si>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</si>
  <si>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</si>
  <si>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</si>
  <si>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33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</si>
  <si>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</si>
  <si>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</si>
  <si>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</si>
  <si>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34</t>
  </si>
  <si>
    <t>747413</t>
  </si>
  <si>
    <t>MĚŘENÍ ZEMNÍCH ODPORŮ - ZEMNICÍ SÍTĚ DÉLKY PÁSKU DO 100 M</t>
  </si>
  <si>
    <t>1. Položka obsahuje: – cenu za měření dle příslušných norem a předpisů, včetně vystavení protokolu2. Položka neobsahuje: X3. Způsob měření:Udává se počet kusů kompletní konstrukce nebo práce.</t>
  </si>
  <si>
    <t>35</t>
  </si>
  <si>
    <t>747513</t>
  </si>
  <si>
    <t>ZKOUŠKY VODIČŮ A KABELŮ NN PRŮŘEZU ŽÍLY OD 4X150 DO 300 MM2</t>
  </si>
  <si>
    <t>1. Položka obsahuje: – cenu za provedení měření kabelu/ vodiče vč. vyhotovení protokolu2. Položka neobsahuje: X3. Způsob měření:Udává se počet kusů kompletní konstrukce nebo práce.</t>
  </si>
  <si>
    <t>36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</si>
  <si>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</si>
  <si>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</si>
  <si>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</si>
  <si>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</si>
  <si>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37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</si>
  <si>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</si>
  <si>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</si>
  <si>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</si>
  <si>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38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</si>
  <si>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</si>
  <si>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</si>
  <si>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</si>
  <si>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39</t>
  </si>
  <si>
    <t>747707-R</t>
  </si>
  <si>
    <t>PROVOZ MOBILNÍHO NÁHRADNÍHO ZDROJE DO 32 KVA VČ. PRONÁJMU ZDROJE</t>
  </si>
  <si>
    <t>1. Položka obsahuje:  
 – cenu za dobu provozu náhradního zdroje ve stanici / zastávce vč. dovozu na místo určení a zapojení do stávajících rozvodů  
2. Položka neobsahuje:  
 X  
3. Způsob měření:  
Udává se čas v hodinách.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</si>
</sst>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5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0+O9+O19+O38+O72+O82+O101+O108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4">
        <f>0+I9+I19+I38+I72+I82+I101+I108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38</v>
      </c>
      <c s="19"/>
      <c s="21" t="s">
        <v>39</v>
      </c>
      <c s="19"/>
      <c s="19"/>
      <c s="19"/>
      <c s="22">
        <f>0+Q9</f>
      </c>
      <c r="O9">
        <f>0+R9</f>
      </c>
      <c r="Q9">
        <f>0+I10+I13+I16</f>
      </c>
      <c>
        <f>0+O10+O13+O16</f>
      </c>
    </row>
    <row r="10" spans="1:16" ht="25.5">
      <c r="A10" s="18" t="s">
        <v>40</v>
      </c>
      <c s="23" t="s">
        <v>23</v>
      </c>
      <c s="23" t="s">
        <v>41</v>
      </c>
      <c s="18" t="s">
        <v>42</v>
      </c>
      <c s="24" t="s">
        <v>43</v>
      </c>
      <c s="25" t="s">
        <v>44</v>
      </c>
      <c s="26">
        <v>24</v>
      </c>
      <c s="27">
        <v>84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42</v>
      </c>
    </row>
    <row r="12" spans="1:5" ht="89.25">
      <c r="A12" t="s">
        <v>46</v>
      </c>
      <c r="E12" s="29" t="s">
        <v>47</v>
      </c>
    </row>
    <row r="13" spans="1:16" ht="25.5">
      <c r="A13" s="18" t="s">
        <v>40</v>
      </c>
      <c s="23" t="s">
        <v>17</v>
      </c>
      <c s="23" t="s">
        <v>48</v>
      </c>
      <c s="18" t="s">
        <v>42</v>
      </c>
      <c s="24" t="s">
        <v>49</v>
      </c>
      <c s="25" t="s">
        <v>44</v>
      </c>
      <c s="26">
        <v>5.5</v>
      </c>
      <c s="27">
        <v>203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45</v>
      </c>
      <c r="E14" s="29" t="s">
        <v>42</v>
      </c>
    </row>
    <row r="15" spans="1:5" ht="89.25">
      <c r="A15" t="s">
        <v>46</v>
      </c>
      <c r="E15" s="29" t="s">
        <v>47</v>
      </c>
    </row>
    <row r="16" spans="1:16" ht="25.5">
      <c r="A16" s="18" t="s">
        <v>40</v>
      </c>
      <c s="23" t="s">
        <v>16</v>
      </c>
      <c s="23" t="s">
        <v>50</v>
      </c>
      <c s="18" t="s">
        <v>42</v>
      </c>
      <c s="24" t="s">
        <v>51</v>
      </c>
      <c s="25" t="s">
        <v>44</v>
      </c>
      <c s="26">
        <v>0.2</v>
      </c>
      <c s="27">
        <v>1320</v>
      </c>
      <c s="27">
        <f>ROUND(ROUND(H16,2)*ROUND(G16,3),2)</f>
      </c>
      <c r="O16">
        <f>(I16*21)/100</f>
      </c>
      <c t="s">
        <v>17</v>
      </c>
    </row>
    <row r="17" spans="1:5" ht="12.75">
      <c r="A17" s="28" t="s">
        <v>45</v>
      </c>
      <c r="E17" s="29" t="s">
        <v>42</v>
      </c>
    </row>
    <row r="18" spans="1:5" ht="89.25">
      <c r="A18" t="s">
        <v>46</v>
      </c>
      <c r="E18" s="29" t="s">
        <v>47</v>
      </c>
    </row>
    <row r="19" spans="1:18" ht="12.75" customHeight="1">
      <c r="A19" s="5" t="s">
        <v>37</v>
      </c>
      <c s="5"/>
      <c s="32" t="s">
        <v>52</v>
      </c>
      <c s="5"/>
      <c s="21" t="s">
        <v>53</v>
      </c>
      <c s="5"/>
      <c s="5"/>
      <c s="5"/>
      <c s="33">
        <f>0+Q19</f>
      </c>
      <c r="O19">
        <f>0+R19</f>
      </c>
      <c r="Q19">
        <f>0+I20+I23+I26+I29+I32+I35</f>
      </c>
      <c>
        <f>0+O20+O23+O26+O29+O32+O35</f>
      </c>
    </row>
    <row r="20" spans="1:16" ht="25.5">
      <c r="A20" s="18" t="s">
        <v>40</v>
      </c>
      <c s="23" t="s">
        <v>54</v>
      </c>
      <c s="23" t="s">
        <v>55</v>
      </c>
      <c s="18" t="s">
        <v>42</v>
      </c>
      <c s="24" t="s">
        <v>56</v>
      </c>
      <c s="25" t="s">
        <v>57</v>
      </c>
      <c s="26">
        <v>6</v>
      </c>
      <c s="27">
        <v>16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45</v>
      </c>
      <c r="E21" s="29" t="s">
        <v>42</v>
      </c>
    </row>
    <row r="22" spans="1:5" ht="25.5">
      <c r="A22" t="s">
        <v>46</v>
      </c>
      <c r="E22" s="29" t="s">
        <v>58</v>
      </c>
    </row>
    <row r="23" spans="1:16" ht="12.75">
      <c r="A23" s="18" t="s">
        <v>40</v>
      </c>
      <c s="23" t="s">
        <v>38</v>
      </c>
      <c s="23" t="s">
        <v>59</v>
      </c>
      <c s="18" t="s">
        <v>42</v>
      </c>
      <c s="24" t="s">
        <v>60</v>
      </c>
      <c s="25" t="s">
        <v>61</v>
      </c>
      <c s="26">
        <v>274</v>
      </c>
      <c s="27">
        <v>324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45</v>
      </c>
      <c r="E24" s="29" t="s">
        <v>42</v>
      </c>
    </row>
    <row r="25" spans="1:5" ht="51">
      <c r="A25" t="s">
        <v>46</v>
      </c>
      <c r="E25" s="29" t="s">
        <v>62</v>
      </c>
    </row>
    <row r="26" spans="1:16" ht="12.75">
      <c r="A26" s="18" t="s">
        <v>40</v>
      </c>
      <c s="23" t="s">
        <v>63</v>
      </c>
      <c s="23" t="s">
        <v>64</v>
      </c>
      <c s="18" t="s">
        <v>42</v>
      </c>
      <c s="24" t="s">
        <v>65</v>
      </c>
      <c s="25" t="s">
        <v>61</v>
      </c>
      <c s="26">
        <v>66</v>
      </c>
      <c s="27">
        <v>142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45</v>
      </c>
      <c r="E27" s="29" t="s">
        <v>42</v>
      </c>
    </row>
    <row r="28" spans="1:5" ht="51">
      <c r="A28" t="s">
        <v>46</v>
      </c>
      <c r="E28" s="29" t="s">
        <v>66</v>
      </c>
    </row>
    <row r="29" spans="1:16" ht="12.75">
      <c r="A29" s="18" t="s">
        <v>40</v>
      </c>
      <c s="23" t="s">
        <v>67</v>
      </c>
      <c s="23" t="s">
        <v>68</v>
      </c>
      <c s="18" t="s">
        <v>42</v>
      </c>
      <c s="24" t="s">
        <v>69</v>
      </c>
      <c s="25" t="s">
        <v>61</v>
      </c>
      <c s="26">
        <v>274</v>
      </c>
      <c s="27">
        <v>12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45</v>
      </c>
      <c r="E30" s="29" t="s">
        <v>42</v>
      </c>
    </row>
    <row r="31" spans="1:5" ht="76.5">
      <c r="A31" t="s">
        <v>46</v>
      </c>
      <c r="E31" s="29" t="s">
        <v>70</v>
      </c>
    </row>
    <row r="32" spans="1:16" ht="25.5">
      <c r="A32" s="18" t="s">
        <v>40</v>
      </c>
      <c s="23" t="s">
        <v>71</v>
      </c>
      <c s="23" t="s">
        <v>72</v>
      </c>
      <c s="18" t="s">
        <v>42</v>
      </c>
      <c s="24" t="s">
        <v>73</v>
      </c>
      <c s="25" t="s">
        <v>57</v>
      </c>
      <c s="26">
        <v>10</v>
      </c>
      <c s="27">
        <v>536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45</v>
      </c>
      <c r="E33" s="29" t="s">
        <v>42</v>
      </c>
    </row>
    <row r="34" spans="1:5" ht="51">
      <c r="A34" t="s">
        <v>46</v>
      </c>
      <c r="E34" s="29" t="s">
        <v>62</v>
      </c>
    </row>
    <row r="35" spans="1:16" ht="12.75">
      <c r="A35" s="18" t="s">
        <v>40</v>
      </c>
      <c s="23" t="s">
        <v>74</v>
      </c>
      <c s="23" t="s">
        <v>75</v>
      </c>
      <c s="18" t="s">
        <v>42</v>
      </c>
      <c s="24" t="s">
        <v>76</v>
      </c>
      <c s="25" t="s">
        <v>61</v>
      </c>
      <c s="26">
        <v>66</v>
      </c>
      <c s="27">
        <v>18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45</v>
      </c>
      <c r="E36" s="29" t="s">
        <v>42</v>
      </c>
    </row>
    <row r="37" spans="1:5" ht="63.75">
      <c r="A37" t="s">
        <v>46</v>
      </c>
      <c r="E37" s="29" t="s">
        <v>77</v>
      </c>
    </row>
    <row r="38" spans="1:18" ht="12.75" customHeight="1">
      <c r="A38" s="5" t="s">
        <v>37</v>
      </c>
      <c s="5"/>
      <c s="32" t="s">
        <v>78</v>
      </c>
      <c s="5"/>
      <c s="21" t="s">
        <v>79</v>
      </c>
      <c s="5"/>
      <c s="5"/>
      <c s="5"/>
      <c s="33">
        <f>0+Q38</f>
      </c>
      <c r="O38">
        <f>0+R38</f>
      </c>
      <c r="Q38">
        <f>0+I39+I42+I45+I48+I51+I54+I57+I60+I63+I66+I69</f>
      </c>
      <c>
        <f>0+O39+O42+O45+O48+O51+O54+O57+O60+O63+O66+O69</f>
      </c>
    </row>
    <row r="39" spans="1:16" ht="12.75">
      <c r="A39" s="18" t="s">
        <v>40</v>
      </c>
      <c s="23" t="s">
        <v>27</v>
      </c>
      <c s="23" t="s">
        <v>80</v>
      </c>
      <c s="18" t="s">
        <v>42</v>
      </c>
      <c s="24" t="s">
        <v>81</v>
      </c>
      <c s="25" t="s">
        <v>82</v>
      </c>
      <c s="26">
        <v>315</v>
      </c>
      <c s="27">
        <v>16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45</v>
      </c>
      <c r="E40" s="29" t="s">
        <v>42</v>
      </c>
    </row>
    <row r="41" spans="1:5" ht="12.75">
      <c r="A41" t="s">
        <v>46</v>
      </c>
      <c r="E41" s="29" t="s">
        <v>83</v>
      </c>
    </row>
    <row r="42" spans="1:16" ht="12.75">
      <c r="A42" s="18" t="s">
        <v>40</v>
      </c>
      <c s="23" t="s">
        <v>29</v>
      </c>
      <c s="23" t="s">
        <v>84</v>
      </c>
      <c s="18" t="s">
        <v>42</v>
      </c>
      <c s="24" t="s">
        <v>85</v>
      </c>
      <c s="25" t="s">
        <v>86</v>
      </c>
      <c s="26">
        <v>4</v>
      </c>
      <c s="27">
        <v>562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45</v>
      </c>
      <c r="E43" s="29" t="s">
        <v>42</v>
      </c>
    </row>
    <row r="44" spans="1:5" ht="63.75">
      <c r="A44" t="s">
        <v>46</v>
      </c>
      <c r="E44" s="29" t="s">
        <v>87</v>
      </c>
    </row>
    <row r="45" spans="1:16" ht="25.5">
      <c r="A45" s="18" t="s">
        <v>40</v>
      </c>
      <c s="23" t="s">
        <v>31</v>
      </c>
      <c s="23" t="s">
        <v>88</v>
      </c>
      <c s="18" t="s">
        <v>42</v>
      </c>
      <c s="24" t="s">
        <v>89</v>
      </c>
      <c s="25" t="s">
        <v>90</v>
      </c>
      <c s="26">
        <v>110</v>
      </c>
      <c s="27">
        <v>12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45</v>
      </c>
      <c r="E46" s="29" t="s">
        <v>42</v>
      </c>
    </row>
    <row r="47" spans="1:5" ht="25.5">
      <c r="A47" t="s">
        <v>46</v>
      </c>
      <c r="E47" s="29" t="s">
        <v>91</v>
      </c>
    </row>
    <row r="48" spans="1:16" ht="12.75">
      <c r="A48" s="18" t="s">
        <v>40</v>
      </c>
      <c s="23" t="s">
        <v>92</v>
      </c>
      <c s="23" t="s">
        <v>93</v>
      </c>
      <c s="18" t="s">
        <v>42</v>
      </c>
      <c s="24" t="s">
        <v>94</v>
      </c>
      <c s="25" t="s">
        <v>86</v>
      </c>
      <c s="26">
        <v>0.5</v>
      </c>
      <c s="27">
        <v>212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45</v>
      </c>
      <c r="E49" s="29" t="s">
        <v>42</v>
      </c>
    </row>
    <row r="50" spans="1:5" ht="216.75">
      <c r="A50" t="s">
        <v>46</v>
      </c>
      <c r="E50" s="29" t="s">
        <v>95</v>
      </c>
    </row>
    <row r="51" spans="1:16" ht="12.75">
      <c r="A51" s="18" t="s">
        <v>40</v>
      </c>
      <c s="23" t="s">
        <v>96</v>
      </c>
      <c s="23" t="s">
        <v>97</v>
      </c>
      <c s="18" t="s">
        <v>42</v>
      </c>
      <c s="24" t="s">
        <v>98</v>
      </c>
      <c s="25" t="s">
        <v>86</v>
      </c>
      <c s="26">
        <v>80</v>
      </c>
      <c s="27">
        <v>256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45</v>
      </c>
      <c r="E52" s="29" t="s">
        <v>42</v>
      </c>
    </row>
    <row r="53" spans="1:5" ht="216.75">
      <c r="A53" t="s">
        <v>46</v>
      </c>
      <c r="E53" s="29" t="s">
        <v>95</v>
      </c>
    </row>
    <row r="54" spans="1:16" ht="12.75">
      <c r="A54" s="18" t="s">
        <v>40</v>
      </c>
      <c s="23" t="s">
        <v>34</v>
      </c>
      <c s="23" t="s">
        <v>99</v>
      </c>
      <c s="18" t="s">
        <v>42</v>
      </c>
      <c s="24" t="s">
        <v>100</v>
      </c>
      <c s="25" t="s">
        <v>101</v>
      </c>
      <c s="26">
        <v>280</v>
      </c>
      <c s="27">
        <v>14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45</v>
      </c>
      <c r="E55" s="29" t="s">
        <v>42</v>
      </c>
    </row>
    <row r="56" spans="1:5" ht="25.5">
      <c r="A56" t="s">
        <v>46</v>
      </c>
      <c r="E56" s="29" t="s">
        <v>102</v>
      </c>
    </row>
    <row r="57" spans="1:16" ht="12.75">
      <c r="A57" s="18" t="s">
        <v>40</v>
      </c>
      <c s="23" t="s">
        <v>36</v>
      </c>
      <c s="23" t="s">
        <v>103</v>
      </c>
      <c s="18" t="s">
        <v>42</v>
      </c>
      <c s="24" t="s">
        <v>104</v>
      </c>
      <c s="25" t="s">
        <v>86</v>
      </c>
      <c s="26">
        <v>66.5</v>
      </c>
      <c s="27">
        <v>109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45</v>
      </c>
      <c r="E58" s="29" t="s">
        <v>42</v>
      </c>
    </row>
    <row r="59" spans="1:5" ht="153">
      <c r="A59" t="s">
        <v>46</v>
      </c>
      <c r="E59" s="29" t="s">
        <v>105</v>
      </c>
    </row>
    <row r="60" spans="1:16" ht="12.75">
      <c r="A60" s="18" t="s">
        <v>40</v>
      </c>
      <c s="23" t="s">
        <v>106</v>
      </c>
      <c s="23" t="s">
        <v>107</v>
      </c>
      <c s="18" t="s">
        <v>42</v>
      </c>
      <c s="24" t="s">
        <v>108</v>
      </c>
      <c s="25" t="s">
        <v>82</v>
      </c>
      <c s="26">
        <v>315</v>
      </c>
      <c s="27">
        <v>21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45</v>
      </c>
      <c r="E61" s="29" t="s">
        <v>42</v>
      </c>
    </row>
    <row r="62" spans="1:5" ht="38.25">
      <c r="A62" t="s">
        <v>46</v>
      </c>
      <c r="E62" s="29" t="s">
        <v>109</v>
      </c>
    </row>
    <row r="63" spans="1:16" ht="12.75">
      <c r="A63" s="18" t="s">
        <v>40</v>
      </c>
      <c s="23" t="s">
        <v>110</v>
      </c>
      <c s="23" t="s">
        <v>111</v>
      </c>
      <c s="18" t="s">
        <v>42</v>
      </c>
      <c s="24" t="s">
        <v>112</v>
      </c>
      <c s="25" t="s">
        <v>82</v>
      </c>
      <c s="26">
        <v>120</v>
      </c>
      <c s="27">
        <v>14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45</v>
      </c>
      <c r="E64" s="29" t="s">
        <v>42</v>
      </c>
    </row>
    <row r="65" spans="1:5" ht="25.5">
      <c r="A65" t="s">
        <v>46</v>
      </c>
      <c r="E65" s="29" t="s">
        <v>113</v>
      </c>
    </row>
    <row r="66" spans="1:16" ht="12.75">
      <c r="A66" s="18" t="s">
        <v>40</v>
      </c>
      <c s="23" t="s">
        <v>114</v>
      </c>
      <c s="23" t="s">
        <v>115</v>
      </c>
      <c s="18" t="s">
        <v>42</v>
      </c>
      <c s="24" t="s">
        <v>116</v>
      </c>
      <c s="25" t="s">
        <v>86</v>
      </c>
      <c s="26">
        <v>5</v>
      </c>
      <c s="27">
        <v>750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45</v>
      </c>
      <c r="E67" s="29" t="s">
        <v>42</v>
      </c>
    </row>
    <row r="68" spans="1:5" ht="38.25">
      <c r="A68" t="s">
        <v>46</v>
      </c>
      <c r="E68" s="29" t="s">
        <v>117</v>
      </c>
    </row>
    <row r="69" spans="1:16" ht="12.75">
      <c r="A69" s="18" t="s">
        <v>40</v>
      </c>
      <c s="23" t="s">
        <v>118</v>
      </c>
      <c s="23" t="s">
        <v>119</v>
      </c>
      <c s="18" t="s">
        <v>42</v>
      </c>
      <c s="24" t="s">
        <v>120</v>
      </c>
      <c s="25" t="s">
        <v>86</v>
      </c>
      <c s="26">
        <v>5</v>
      </c>
      <c s="27">
        <v>2300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45</v>
      </c>
      <c r="E70" s="29" t="s">
        <v>42</v>
      </c>
    </row>
    <row r="71" spans="1:5" ht="267.75">
      <c r="A71" t="s">
        <v>46</v>
      </c>
      <c r="E71" s="29" t="s">
        <v>121</v>
      </c>
    </row>
    <row r="72" spans="1:18" ht="12.75" customHeight="1">
      <c r="A72" s="5" t="s">
        <v>37</v>
      </c>
      <c s="5"/>
      <c s="32" t="s">
        <v>122</v>
      </c>
      <c s="5"/>
      <c s="21" t="s">
        <v>123</v>
      </c>
      <c s="5"/>
      <c s="5"/>
      <c s="5"/>
      <c s="33">
        <f>0+Q72</f>
      </c>
      <c r="O72">
        <f>0+R72</f>
      </c>
      <c r="Q72">
        <f>0+I73+I76+I79</f>
      </c>
      <c>
        <f>0+O73+O76+O79</f>
      </c>
    </row>
    <row r="73" spans="1:16" ht="12.75">
      <c r="A73" s="18" t="s">
        <v>40</v>
      </c>
      <c s="23" t="s">
        <v>124</v>
      </c>
      <c s="23" t="s">
        <v>125</v>
      </c>
      <c s="18" t="s">
        <v>42</v>
      </c>
      <c s="24" t="s">
        <v>126</v>
      </c>
      <c s="25" t="s">
        <v>61</v>
      </c>
      <c s="26">
        <v>75</v>
      </c>
      <c s="27">
        <v>53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45</v>
      </c>
      <c r="E74" s="29" t="s">
        <v>42</v>
      </c>
    </row>
    <row r="75" spans="1:5" ht="51">
      <c r="A75" t="s">
        <v>46</v>
      </c>
      <c r="E75" s="29" t="s">
        <v>127</v>
      </c>
    </row>
    <row r="76" spans="1:16" ht="12.75">
      <c r="A76" s="18" t="s">
        <v>40</v>
      </c>
      <c s="23" t="s">
        <v>128</v>
      </c>
      <c s="23" t="s">
        <v>129</v>
      </c>
      <c s="18" t="s">
        <v>42</v>
      </c>
      <c s="24" t="s">
        <v>130</v>
      </c>
      <c s="25" t="s">
        <v>57</v>
      </c>
      <c s="26">
        <v>4</v>
      </c>
      <c s="27">
        <v>67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45</v>
      </c>
      <c r="E77" s="29" t="s">
        <v>42</v>
      </c>
    </row>
    <row r="78" spans="1:5" ht="38.25">
      <c r="A78" t="s">
        <v>46</v>
      </c>
      <c r="E78" s="29" t="s">
        <v>131</v>
      </c>
    </row>
    <row r="79" spans="1:16" ht="12.75">
      <c r="A79" s="18" t="s">
        <v>40</v>
      </c>
      <c s="23" t="s">
        <v>132</v>
      </c>
      <c s="23" t="s">
        <v>133</v>
      </c>
      <c s="18" t="s">
        <v>42</v>
      </c>
      <c s="24" t="s">
        <v>134</v>
      </c>
      <c s="25" t="s">
        <v>57</v>
      </c>
      <c s="26">
        <v>2</v>
      </c>
      <c s="27">
        <v>345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45</v>
      </c>
      <c r="E80" s="29" t="s">
        <v>42</v>
      </c>
    </row>
    <row r="81" spans="1:5" ht="51">
      <c r="A81" t="s">
        <v>46</v>
      </c>
      <c r="E81" s="29" t="s">
        <v>135</v>
      </c>
    </row>
    <row r="82" spans="1:18" ht="12.75" customHeight="1">
      <c r="A82" s="5" t="s">
        <v>37</v>
      </c>
      <c s="5"/>
      <c s="32" t="s">
        <v>136</v>
      </c>
      <c s="5"/>
      <c s="21" t="s">
        <v>137</v>
      </c>
      <c s="5"/>
      <c s="5"/>
      <c s="5"/>
      <c s="33">
        <f>0+Q82</f>
      </c>
      <c r="O82">
        <f>0+R82</f>
      </c>
      <c r="Q82">
        <f>0+I83+I86+I89+I92+I95+I98</f>
      </c>
      <c>
        <f>0+O83+O86+O89+O92+O95+O98</f>
      </c>
    </row>
    <row r="83" spans="1:16" ht="25.5">
      <c r="A83" s="18" t="s">
        <v>40</v>
      </c>
      <c s="23" t="s">
        <v>138</v>
      </c>
      <c s="23" t="s">
        <v>139</v>
      </c>
      <c s="18" t="s">
        <v>42</v>
      </c>
      <c s="24" t="s">
        <v>140</v>
      </c>
      <c s="25" t="s">
        <v>61</v>
      </c>
      <c s="26">
        <v>565</v>
      </c>
      <c s="27">
        <v>320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45</v>
      </c>
      <c r="E84" s="29" t="s">
        <v>42</v>
      </c>
    </row>
    <row r="85" spans="1:5" ht="38.25">
      <c r="A85" t="s">
        <v>46</v>
      </c>
      <c r="E85" s="29" t="s">
        <v>141</v>
      </c>
    </row>
    <row r="86" spans="1:16" ht="25.5">
      <c r="A86" s="18" t="s">
        <v>40</v>
      </c>
      <c s="23" t="s">
        <v>142</v>
      </c>
      <c s="23" t="s">
        <v>143</v>
      </c>
      <c s="18" t="s">
        <v>42</v>
      </c>
      <c s="24" t="s">
        <v>144</v>
      </c>
      <c s="25" t="s">
        <v>57</v>
      </c>
      <c s="26">
        <v>4</v>
      </c>
      <c s="27">
        <v>805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45</v>
      </c>
      <c r="E87" s="29" t="s">
        <v>42</v>
      </c>
    </row>
    <row r="88" spans="1:5" ht="38.25">
      <c r="A88" t="s">
        <v>46</v>
      </c>
      <c r="E88" s="29" t="s">
        <v>145</v>
      </c>
    </row>
    <row r="89" spans="1:16" ht="25.5">
      <c r="A89" s="18" t="s">
        <v>40</v>
      </c>
      <c s="23" t="s">
        <v>146</v>
      </c>
      <c s="23" t="s">
        <v>147</v>
      </c>
      <c s="18" t="s">
        <v>42</v>
      </c>
      <c s="24" t="s">
        <v>148</v>
      </c>
      <c s="25" t="s">
        <v>57</v>
      </c>
      <c s="26">
        <v>2</v>
      </c>
      <c s="27">
        <v>1410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45</v>
      </c>
      <c r="E90" s="29" t="s">
        <v>42</v>
      </c>
    </row>
    <row r="91" spans="1:5" ht="38.25">
      <c r="A91" t="s">
        <v>46</v>
      </c>
      <c r="E91" s="29" t="s">
        <v>145</v>
      </c>
    </row>
    <row r="92" spans="1:16" ht="12.75">
      <c r="A92" s="18" t="s">
        <v>40</v>
      </c>
      <c s="23" t="s">
        <v>149</v>
      </c>
      <c s="23" t="s">
        <v>150</v>
      </c>
      <c s="18" t="s">
        <v>42</v>
      </c>
      <c s="24" t="s">
        <v>151</v>
      </c>
      <c s="25" t="s">
        <v>61</v>
      </c>
      <c s="26">
        <v>95</v>
      </c>
      <c s="27">
        <v>34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45</v>
      </c>
      <c r="E93" s="29" t="s">
        <v>42</v>
      </c>
    </row>
    <row r="94" spans="1:5" ht="25.5">
      <c r="A94" t="s">
        <v>46</v>
      </c>
      <c r="E94" s="29" t="s">
        <v>152</v>
      </c>
    </row>
    <row r="95" spans="1:16" ht="12.75">
      <c r="A95" s="18" t="s">
        <v>40</v>
      </c>
      <c s="23" t="s">
        <v>153</v>
      </c>
      <c s="23" t="s">
        <v>154</v>
      </c>
      <c s="18" t="s">
        <v>42</v>
      </c>
      <c s="24" t="s">
        <v>155</v>
      </c>
      <c s="25" t="s">
        <v>61</v>
      </c>
      <c s="26">
        <v>45</v>
      </c>
      <c s="27">
        <v>17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45</v>
      </c>
      <c r="E96" s="29" t="s">
        <v>42</v>
      </c>
    </row>
    <row r="97" spans="1:5" ht="63.75">
      <c r="A97" t="s">
        <v>46</v>
      </c>
      <c r="E97" s="29" t="s">
        <v>156</v>
      </c>
    </row>
    <row r="98" spans="1:16" ht="12.75">
      <c r="A98" s="18" t="s">
        <v>40</v>
      </c>
      <c s="23" t="s">
        <v>157</v>
      </c>
      <c s="23" t="s">
        <v>158</v>
      </c>
      <c s="18" t="s">
        <v>42</v>
      </c>
      <c s="24" t="s">
        <v>159</v>
      </c>
      <c s="25" t="s">
        <v>90</v>
      </c>
      <c s="26">
        <v>4</v>
      </c>
      <c s="27">
        <v>19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45</v>
      </c>
      <c r="E99" s="29" t="s">
        <v>42</v>
      </c>
    </row>
    <row r="100" spans="1:5" ht="76.5">
      <c r="A100" t="s">
        <v>46</v>
      </c>
      <c r="E100" s="29" t="s">
        <v>160</v>
      </c>
    </row>
    <row r="101" spans="1:18" ht="12.75" customHeight="1">
      <c r="A101" s="5" t="s">
        <v>37</v>
      </c>
      <c s="5"/>
      <c s="32" t="s">
        <v>161</v>
      </c>
      <c s="5"/>
      <c s="21" t="s">
        <v>162</v>
      </c>
      <c s="5"/>
      <c s="5"/>
      <c s="5"/>
      <c s="33">
        <f>0+Q101</f>
      </c>
      <c r="O101">
        <f>0+R101</f>
      </c>
      <c r="Q101">
        <f>0+I102+I105</f>
      </c>
      <c>
        <f>0+O102+O105</f>
      </c>
    </row>
    <row r="102" spans="1:16" ht="25.5">
      <c r="A102" s="18" t="s">
        <v>40</v>
      </c>
      <c s="23" t="s">
        <v>163</v>
      </c>
      <c s="23" t="s">
        <v>164</v>
      </c>
      <c s="18" t="s">
        <v>42</v>
      </c>
      <c s="24" t="s">
        <v>165</v>
      </c>
      <c s="25" t="s">
        <v>57</v>
      </c>
      <c s="26">
        <v>2</v>
      </c>
      <c s="27">
        <v>19670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45</v>
      </c>
      <c r="E103" s="29" t="s">
        <v>42</v>
      </c>
    </row>
    <row r="104" spans="1:5" ht="51">
      <c r="A104" t="s">
        <v>46</v>
      </c>
      <c r="E104" s="29" t="s">
        <v>166</v>
      </c>
    </row>
    <row r="105" spans="1:16" ht="12.75">
      <c r="A105" s="18" t="s">
        <v>40</v>
      </c>
      <c s="23" t="s">
        <v>167</v>
      </c>
      <c s="23" t="s">
        <v>168</v>
      </c>
      <c s="18" t="s">
        <v>42</v>
      </c>
      <c s="24" t="s">
        <v>169</v>
      </c>
      <c s="25" t="s">
        <v>57</v>
      </c>
      <c s="26">
        <v>8</v>
      </c>
      <c s="27">
        <v>2640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45</v>
      </c>
      <c r="E106" s="29" t="s">
        <v>42</v>
      </c>
    </row>
    <row r="107" spans="1:5" ht="38.25">
      <c r="A107" t="s">
        <v>46</v>
      </c>
      <c r="E107" s="29" t="s">
        <v>170</v>
      </c>
    </row>
    <row r="108" spans="1:18" ht="12.75" customHeight="1">
      <c r="A108" s="5" t="s">
        <v>37</v>
      </c>
      <c s="5"/>
      <c s="32" t="s">
        <v>171</v>
      </c>
      <c s="5"/>
      <c s="21" t="s">
        <v>172</v>
      </c>
      <c s="5"/>
      <c s="5"/>
      <c s="5"/>
      <c s="33">
        <f>0+Q108</f>
      </c>
      <c r="O108">
        <f>0+R108</f>
      </c>
      <c r="Q108">
        <f>0+I109+I112+I115+I118+I121+I124+I127+I130+I133</f>
      </c>
      <c>
        <f>0+O109+O112+O115+O118+O121+O124+O127+O130+O133</f>
      </c>
    </row>
    <row r="109" spans="1:16" ht="12.75">
      <c r="A109" s="18" t="s">
        <v>40</v>
      </c>
      <c s="23" t="s">
        <v>173</v>
      </c>
      <c s="23" t="s">
        <v>174</v>
      </c>
      <c s="18" t="s">
        <v>42</v>
      </c>
      <c s="24" t="s">
        <v>175</v>
      </c>
      <c s="25" t="s">
        <v>57</v>
      </c>
      <c s="26">
        <v>2</v>
      </c>
      <c s="27">
        <v>1950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45</v>
      </c>
      <c r="E110" s="29" t="s">
        <v>42</v>
      </c>
    </row>
    <row r="111" spans="1:5" ht="51">
      <c r="A111" t="s">
        <v>46</v>
      </c>
      <c r="E111" s="29" t="s">
        <v>176</v>
      </c>
    </row>
    <row r="112" spans="1:16" ht="25.5">
      <c r="A112" s="18" t="s">
        <v>40</v>
      </c>
      <c s="23" t="s">
        <v>177</v>
      </c>
      <c s="23" t="s">
        <v>178</v>
      </c>
      <c s="18" t="s">
        <v>42</v>
      </c>
      <c s="24" t="s">
        <v>179</v>
      </c>
      <c s="25" t="s">
        <v>57</v>
      </c>
      <c s="26">
        <v>1</v>
      </c>
      <c s="27">
        <v>15580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45</v>
      </c>
      <c r="E113" s="29" t="s">
        <v>42</v>
      </c>
    </row>
    <row r="114" spans="1:5" ht="63.75">
      <c r="A114" t="s">
        <v>46</v>
      </c>
      <c r="E114" s="29" t="s">
        <v>180</v>
      </c>
    </row>
    <row r="115" spans="1:16" ht="25.5">
      <c r="A115" s="18" t="s">
        <v>40</v>
      </c>
      <c s="23" t="s">
        <v>181</v>
      </c>
      <c s="23" t="s">
        <v>182</v>
      </c>
      <c s="18" t="s">
        <v>42</v>
      </c>
      <c s="24" t="s">
        <v>183</v>
      </c>
      <c s="25" t="s">
        <v>57</v>
      </c>
      <c s="26">
        <v>1</v>
      </c>
      <c s="27">
        <v>13490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45</v>
      </c>
      <c r="E116" s="29" t="s">
        <v>42</v>
      </c>
    </row>
    <row r="117" spans="1:5" ht="38.25">
      <c r="A117" t="s">
        <v>46</v>
      </c>
      <c r="E117" s="29" t="s">
        <v>184</v>
      </c>
    </row>
    <row r="118" spans="1:16" ht="12.75">
      <c r="A118" s="18" t="s">
        <v>40</v>
      </c>
      <c s="23" t="s">
        <v>185</v>
      </c>
      <c s="23" t="s">
        <v>186</v>
      </c>
      <c s="18" t="s">
        <v>42</v>
      </c>
      <c s="24" t="s">
        <v>187</v>
      </c>
      <c s="25" t="s">
        <v>57</v>
      </c>
      <c s="26">
        <v>2</v>
      </c>
      <c s="27">
        <v>3310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45</v>
      </c>
      <c r="E119" s="29" t="s">
        <v>42</v>
      </c>
    </row>
    <row r="120" spans="1:5" ht="38.25">
      <c r="A120" t="s">
        <v>46</v>
      </c>
      <c r="E120" s="29" t="s">
        <v>188</v>
      </c>
    </row>
    <row r="121" spans="1:16" ht="12.75">
      <c r="A121" s="18" t="s">
        <v>40</v>
      </c>
      <c s="23" t="s">
        <v>189</v>
      </c>
      <c s="23" t="s">
        <v>190</v>
      </c>
      <c s="18" t="s">
        <v>42</v>
      </c>
      <c s="24" t="s">
        <v>191</v>
      </c>
      <c s="25" t="s">
        <v>57</v>
      </c>
      <c s="26">
        <v>3</v>
      </c>
      <c s="27">
        <v>700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45</v>
      </c>
      <c r="E122" s="29" t="s">
        <v>42</v>
      </c>
    </row>
    <row r="123" spans="1:5" ht="38.25">
      <c r="A123" t="s">
        <v>46</v>
      </c>
      <c r="E123" s="29" t="s">
        <v>192</v>
      </c>
    </row>
    <row r="124" spans="1:16" ht="12.75">
      <c r="A124" s="18" t="s">
        <v>40</v>
      </c>
      <c s="23" t="s">
        <v>193</v>
      </c>
      <c s="23" t="s">
        <v>194</v>
      </c>
      <c s="18" t="s">
        <v>42</v>
      </c>
      <c s="24" t="s">
        <v>195</v>
      </c>
      <c s="25" t="s">
        <v>196</v>
      </c>
      <c s="26">
        <v>6</v>
      </c>
      <c s="27">
        <v>365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45</v>
      </c>
      <c r="E125" s="29" t="s">
        <v>42</v>
      </c>
    </row>
    <row r="126" spans="1:5" ht="38.25">
      <c r="A126" t="s">
        <v>46</v>
      </c>
      <c r="E126" s="29" t="s">
        <v>197</v>
      </c>
    </row>
    <row r="127" spans="1:16" ht="12.75">
      <c r="A127" s="18" t="s">
        <v>40</v>
      </c>
      <c s="23" t="s">
        <v>198</v>
      </c>
      <c s="23" t="s">
        <v>199</v>
      </c>
      <c s="18" t="s">
        <v>42</v>
      </c>
      <c s="24" t="s">
        <v>200</v>
      </c>
      <c s="25" t="s">
        <v>196</v>
      </c>
      <c s="26">
        <v>12</v>
      </c>
      <c s="27">
        <v>723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45</v>
      </c>
      <c r="E128" s="29" t="s">
        <v>42</v>
      </c>
    </row>
    <row r="129" spans="1:5" ht="38.25">
      <c r="A129" t="s">
        <v>46</v>
      </c>
      <c r="E129" s="29" t="s">
        <v>201</v>
      </c>
    </row>
    <row r="130" spans="1:16" ht="12.75">
      <c r="A130" s="18" t="s">
        <v>40</v>
      </c>
      <c s="23" t="s">
        <v>202</v>
      </c>
      <c s="23" t="s">
        <v>203</v>
      </c>
      <c s="18" t="s">
        <v>42</v>
      </c>
      <c s="24" t="s">
        <v>204</v>
      </c>
      <c s="25" t="s">
        <v>196</v>
      </c>
      <c s="26">
        <v>6</v>
      </c>
      <c s="27">
        <v>365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45</v>
      </c>
      <c r="E131" s="29" t="s">
        <v>42</v>
      </c>
    </row>
    <row r="132" spans="1:5" ht="38.25">
      <c r="A132" t="s">
        <v>46</v>
      </c>
      <c r="E132" s="29" t="s">
        <v>205</v>
      </c>
    </row>
    <row r="133" spans="1:16" ht="25.5">
      <c r="A133" s="18" t="s">
        <v>40</v>
      </c>
      <c s="23" t="s">
        <v>206</v>
      </c>
      <c s="23" t="s">
        <v>207</v>
      </c>
      <c s="18" t="s">
        <v>42</v>
      </c>
      <c s="24" t="s">
        <v>208</v>
      </c>
      <c s="25" t="s">
        <v>196</v>
      </c>
      <c s="26">
        <v>12</v>
      </c>
      <c s="27">
        <v>1516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45</v>
      </c>
      <c r="E134" s="29" t="s">
        <v>42</v>
      </c>
    </row>
    <row r="135" spans="1:5" ht="89.25">
      <c r="A135" t="s">
        <v>46</v>
      </c>
      <c r="E135" s="29" t="s">
        <v>209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